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531" firstSheet="1" activeTab="1"/>
  </bookViews>
  <sheets>
    <sheet name="Energie termica" sheetId="1" state="hidden" r:id="rId1"/>
    <sheet name="Тарифы на ПГ и ЭЭ" sheetId="2" r:id="rId2"/>
  </sheets>
  <externalReferences>
    <externalReference r:id="rId5"/>
  </externalReferences>
  <definedNames>
    <definedName name="_xlnm.Print_Area" localSheetId="0">'Energie termica'!$A$1:$Q$18</definedName>
  </definedNames>
  <calcPr fullCalcOnLoad="1"/>
</workbook>
</file>

<file path=xl/sharedStrings.xml><?xml version="1.0" encoding="utf-8"?>
<sst xmlns="http://schemas.openxmlformats.org/spreadsheetml/2006/main" count="160" uniqueCount="124">
  <si>
    <t>Ţara</t>
  </si>
  <si>
    <t>Oraş</t>
  </si>
  <si>
    <t>Valuta</t>
  </si>
  <si>
    <t>Rusia</t>
  </si>
  <si>
    <t>Moscova</t>
  </si>
  <si>
    <t>RUR</t>
  </si>
  <si>
    <t>Letonia</t>
  </si>
  <si>
    <t>Riga</t>
  </si>
  <si>
    <t>Estonia</t>
  </si>
  <si>
    <t>Kiev</t>
  </si>
  <si>
    <t>Bulgaria</t>
  </si>
  <si>
    <t>Sofia</t>
  </si>
  <si>
    <t>Gcal</t>
  </si>
  <si>
    <t>RON</t>
  </si>
  <si>
    <t>inclusiv</t>
  </si>
  <si>
    <t>EEK</t>
  </si>
  <si>
    <t>UAH</t>
  </si>
  <si>
    <t>BGN</t>
  </si>
  <si>
    <t>Data</t>
  </si>
  <si>
    <t>http://www.toplofikaciasofia.bg/klienti/ceni</t>
  </si>
  <si>
    <t>Romania</t>
  </si>
  <si>
    <t>Compania</t>
  </si>
  <si>
    <t xml:space="preserve">Sursa </t>
  </si>
  <si>
    <t>Comentarii</t>
  </si>
  <si>
    <t>Bucureşti</t>
  </si>
  <si>
    <t>Iaşi</t>
  </si>
  <si>
    <t>Ploieşti</t>
  </si>
  <si>
    <t>RADET</t>
  </si>
  <si>
    <t>CET-Iaşi</t>
  </si>
  <si>
    <t>Dalkia Termo Prahova</t>
  </si>
  <si>
    <t>Tarifele la energia termică în oraşele din Europa de Est şi CSI pentru consumatori rezidenţiali(casnici)</t>
  </si>
  <si>
    <t>Tarif în Valută</t>
  </si>
  <si>
    <t>1 comp.</t>
  </si>
  <si>
    <t>2 comp. (fix)</t>
  </si>
  <si>
    <t xml:space="preserve">2 comp. (variabil) </t>
  </si>
  <si>
    <t>Ucraina</t>
  </si>
  <si>
    <t>Odessa</t>
  </si>
  <si>
    <t>Kievenergo</t>
  </si>
  <si>
    <t>Teplosnabjenie or.Odessa</t>
  </si>
  <si>
    <t>Toplofikacia Sofia</t>
  </si>
  <si>
    <t>Lituania</t>
  </si>
  <si>
    <t>Vilnius</t>
  </si>
  <si>
    <t>Tallinn</t>
  </si>
  <si>
    <t>Vilniaus Energija (Dalkia)</t>
  </si>
  <si>
    <t>Rigas Siltums</t>
  </si>
  <si>
    <t>Tallinna Kute (Dalkia)</t>
  </si>
  <si>
    <t>http://soojus.ee/kyte/index.php?leht=71:67</t>
  </si>
  <si>
    <t>TVA/Imp. la tarif</t>
  </si>
  <si>
    <t>Unitatea de măsură</t>
  </si>
  <si>
    <t>MWh</t>
  </si>
  <si>
    <t>Mosenergo/ Teplosbit</t>
  </si>
  <si>
    <t>http://www.teplo.od.ua/index.php?pn=main&amp;razdel=tarif&amp;statya=156</t>
  </si>
  <si>
    <t>http://gkh.com.ua/gkh/tarifs/region850/city853/</t>
  </si>
  <si>
    <t>http://www.vilniaus-energija.lt/yourhome_prices.php</t>
  </si>
  <si>
    <t>Tarif MDL/Gcal incl.TVA</t>
  </si>
  <si>
    <t>LTL</t>
  </si>
  <si>
    <t>5% - rezidenţiali</t>
  </si>
  <si>
    <t>LVL</t>
  </si>
  <si>
    <t>Tip tarif (1/2 comp.)</t>
  </si>
  <si>
    <t>????</t>
  </si>
  <si>
    <t>2,22-3,29 /m2</t>
  </si>
  <si>
    <t>181-268 /Gcal</t>
  </si>
  <si>
    <t>St. Petersburg</t>
  </si>
  <si>
    <r>
      <t xml:space="preserve">în baza hotărîrii "м. Київ. Розпорядження № 96 від 30.01.2009 року"      </t>
    </r>
    <r>
      <rPr>
        <b/>
        <sz val="10"/>
        <color indexed="10"/>
        <rFont val="Arial Cyr"/>
        <family val="0"/>
      </rPr>
      <t>???   De verificat</t>
    </r>
  </si>
  <si>
    <t>Moldova</t>
  </si>
  <si>
    <t>Balti</t>
  </si>
  <si>
    <t>CET-Nord</t>
  </si>
  <si>
    <t>-</t>
  </si>
  <si>
    <t>MDL</t>
  </si>
  <si>
    <t>http://www.eon-gaz-romania.ro/cps/rde/xchg/SID-14591FEB-67F0A719/eon-gaz-romania/hs.xsl/3157.htm</t>
  </si>
  <si>
    <t>http://www.gazprom.ru/marketing/russia/</t>
  </si>
  <si>
    <t>http://www.nerc.gov.ua/control/uk/publish/article/main?art_id=82971&amp;cat_id=34446&amp;search_param=1127&amp;searchDocarch=1&amp;searchPublishing=1</t>
  </si>
  <si>
    <t>http://www.dker.bg/prices_gas.htm</t>
  </si>
  <si>
    <t>http://anre.md/rate/index.php?vers=1&amp;sm=11</t>
  </si>
  <si>
    <t>http://www.anrsc.ro/index/starea_serviciilor_energetice/DECEMBRIE2009.pdf</t>
  </si>
  <si>
    <t>Consumatorii achită 117 RON (494,01 MDL)/Gcal</t>
  </si>
  <si>
    <t>Consumatorii achită 175 RON (738,9 MDL)/Gcal</t>
  </si>
  <si>
    <t>Consumatorii achită 119 RON (502,45 MDL)/Gcal</t>
  </si>
  <si>
    <t>Постановление Правительства Москвы от 01.12.2009 № 1294-ПП</t>
  </si>
  <si>
    <t>http://www.oaomoek.ru/ru/content/view/414/119/</t>
  </si>
  <si>
    <t>http://www.gptek.spb.ru/content/view/360/119/</t>
  </si>
  <si>
    <t>GPTEK</t>
  </si>
  <si>
    <t>fără TVA</t>
  </si>
  <si>
    <t>http://www.rs.lv/index.php?aid=1&amp;id=16</t>
  </si>
  <si>
    <t>http://anre.md/rate/index.php?vers=1&amp;sm=10</t>
  </si>
  <si>
    <t>prin telefon</t>
  </si>
  <si>
    <t>http://www.lg.lv/uploads/filedir/File/Vestnesis/2010/2010.02._Tarifi.pdf</t>
  </si>
  <si>
    <t>Burgas</t>
  </si>
  <si>
    <t>http://www.toplo-bs.com/index.php?option=com_content&amp;view=category&amp;layout=blog&amp;id=38&amp;Itemid=68</t>
  </si>
  <si>
    <t>Toplofikacia Burgas</t>
  </si>
  <si>
    <t>Cursul BNM la 04.03.2010</t>
  </si>
  <si>
    <t xml:space="preserve">Тарифы на природный газ и теловую энергию в городах Восточной Европы и СНГ </t>
  </si>
  <si>
    <t>Природный газ</t>
  </si>
  <si>
    <t>Тепловая энергия</t>
  </si>
  <si>
    <t>Страна</t>
  </si>
  <si>
    <t>Город</t>
  </si>
  <si>
    <t>Тариф в нацио-нальной валюте</t>
  </si>
  <si>
    <t>Курс НБМ на 04.03.2010</t>
  </si>
  <si>
    <t>Тариф  MDL/ 1000m3</t>
  </si>
  <si>
    <t>Источник</t>
  </si>
  <si>
    <t xml:space="preserve">Тариф MDL/Гкал </t>
  </si>
  <si>
    <t>Румыния*</t>
  </si>
  <si>
    <t>Бухарест</t>
  </si>
  <si>
    <t>Яссы</t>
  </si>
  <si>
    <t>Плоешть</t>
  </si>
  <si>
    <t>Россия</t>
  </si>
  <si>
    <t>Москва</t>
  </si>
  <si>
    <t>Санкт-Петербург</t>
  </si>
  <si>
    <t>Украина</t>
  </si>
  <si>
    <t>Одесса</t>
  </si>
  <si>
    <t>Болгария</t>
  </si>
  <si>
    <t>София</t>
  </si>
  <si>
    <t>Бургас</t>
  </si>
  <si>
    <t>Латвия</t>
  </si>
  <si>
    <t>Рига</t>
  </si>
  <si>
    <t>Эстония</t>
  </si>
  <si>
    <t>Таллин</t>
  </si>
  <si>
    <t>Молдова</t>
  </si>
  <si>
    <t>Бельцы</t>
  </si>
  <si>
    <t>Кишинёв</t>
  </si>
  <si>
    <t>*    Тарифы на природный газ не включают в себя НДС</t>
  </si>
  <si>
    <t>**  Румынский рынок природного газа либерализован.</t>
  </si>
  <si>
    <t xml:space="preserve">     Тарифы устанавливаются для каждого поставщика в отдельности. </t>
  </si>
  <si>
    <t xml:space="preserve">     Цена импорта натурального газа составляет 299 USD/1000 m³ (на 23.12.2009)</t>
  </si>
</sst>
</file>

<file path=xl/styles.xml><?xml version="1.0" encoding="utf-8"?>
<styleSheet xmlns="http://schemas.openxmlformats.org/spreadsheetml/2006/main">
  <numFmts count="21">
    <numFmt numFmtId="5" formatCode="#,##0&quot;lei&quot;;\-#,##0&quot;lei&quot;"/>
    <numFmt numFmtId="6" formatCode="#,##0&quot;lei&quot;;[Red]\-#,##0&quot;lei&quot;"/>
    <numFmt numFmtId="7" formatCode="#,##0.00&quot;lei&quot;;\-#,##0.00&quot;lei&quot;"/>
    <numFmt numFmtId="8" formatCode="#,##0.00&quot;lei&quot;;[Red]\-#,##0.00&quot;lei&quot;"/>
    <numFmt numFmtId="42" formatCode="_-* #,##0&quot;lei&quot;_-;\-* #,##0&quot;lei&quot;_-;_-* &quot;-&quot;&quot;lei&quot;_-;_-@_-"/>
    <numFmt numFmtId="41" formatCode="_-* #,##0_l_e_i_-;\-* #,##0_l_e_i_-;_-* &quot;-&quot;_l_e_i_-;_-@_-"/>
    <numFmt numFmtId="44" formatCode="_-* #,##0.00&quot;lei&quot;_-;\-* #,##0.00&quot;lei&quot;_-;_-* &quot;-&quot;??&quot;lei&quot;_-;_-@_-"/>
    <numFmt numFmtId="43" formatCode="_-* #,##0.00_l_e_i_-;\-* #,##0.00_l_e_i_-;_-* &quot;-&quot;??_l_e_i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9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b/>
      <i/>
      <sz val="9"/>
      <name val="Arial Cyr"/>
      <family val="0"/>
    </font>
    <font>
      <b/>
      <sz val="16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0"/>
      <color indexed="8"/>
      <name val="Arial Cyr"/>
      <family val="0"/>
    </font>
    <font>
      <sz val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24" borderId="0" xfId="0" applyFill="1" applyAlignment="1">
      <alignment wrapText="1"/>
    </xf>
    <xf numFmtId="0" fontId="0" fillId="24" borderId="10" xfId="0" applyFill="1" applyBorder="1" applyAlignment="1">
      <alignment horizontal="center" wrapText="1"/>
    </xf>
    <xf numFmtId="0" fontId="0" fillId="24" borderId="0" xfId="0" applyFill="1" applyAlignment="1">
      <alignment horizontal="center" wrapText="1"/>
    </xf>
    <xf numFmtId="0" fontId="0" fillId="24" borderId="10" xfId="0" applyFill="1" applyBorder="1" applyAlignment="1">
      <alignment wrapText="1"/>
    </xf>
    <xf numFmtId="14" fontId="0" fillId="24" borderId="10" xfId="0" applyNumberFormat="1" applyFill="1" applyBorder="1" applyAlignment="1">
      <alignment wrapText="1"/>
    </xf>
    <xf numFmtId="0" fontId="2" fillId="24" borderId="10" xfId="42" applyFill="1" applyBorder="1" applyAlignment="1" applyProtection="1">
      <alignment wrapText="1"/>
      <protection/>
    </xf>
    <xf numFmtId="0" fontId="0" fillId="2" borderId="10" xfId="0" applyFill="1" applyBorder="1" applyAlignment="1">
      <alignment horizontal="center" wrapText="1"/>
    </xf>
    <xf numFmtId="0" fontId="0" fillId="6" borderId="10" xfId="0" applyFill="1" applyBorder="1" applyAlignment="1">
      <alignment wrapText="1"/>
    </xf>
    <xf numFmtId="0" fontId="0" fillId="6" borderId="10" xfId="0" applyFill="1" applyBorder="1" applyAlignment="1">
      <alignment horizontal="center" wrapText="1"/>
    </xf>
    <xf numFmtId="0" fontId="0" fillId="24" borderId="10" xfId="0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wrapText="1"/>
    </xf>
    <xf numFmtId="2" fontId="4" fillId="22" borderId="10" xfId="0" applyNumberFormat="1" applyFont="1" applyFill="1" applyBorder="1" applyAlignment="1">
      <alignment wrapText="1"/>
    </xf>
    <xf numFmtId="0" fontId="26" fillId="0" borderId="10" xfId="0" applyFont="1" applyFill="1" applyBorder="1" applyAlignment="1">
      <alignment wrapText="1"/>
    </xf>
    <xf numFmtId="0" fontId="4" fillId="22" borderId="10" xfId="0" applyFont="1" applyFill="1" applyBorder="1" applyAlignment="1">
      <alignment wrapText="1"/>
    </xf>
    <xf numFmtId="0" fontId="5" fillId="24" borderId="0" xfId="0" applyFont="1" applyFill="1" applyBorder="1" applyAlignment="1">
      <alignment horizontal="center" wrapText="1"/>
    </xf>
    <xf numFmtId="0" fontId="0" fillId="24" borderId="0" xfId="0" applyFill="1" applyBorder="1" applyAlignment="1">
      <alignment wrapText="1"/>
    </xf>
    <xf numFmtId="0" fontId="3" fillId="0" borderId="11" xfId="0" applyFont="1" applyFill="1" applyBorder="1" applyAlignment="1">
      <alignment vertical="center" wrapText="1"/>
    </xf>
    <xf numFmtId="2" fontId="3" fillId="25" borderId="11" xfId="0" applyNumberFormat="1" applyFont="1" applyFill="1" applyBorder="1" applyAlignment="1">
      <alignment horizontal="center" wrapText="1"/>
    </xf>
    <xf numFmtId="2" fontId="3" fillId="25" borderId="11" xfId="0" applyNumberFormat="1" applyFont="1" applyFill="1" applyBorder="1" applyAlignment="1" quotePrefix="1">
      <alignment horizontal="center" wrapText="1"/>
    </xf>
    <xf numFmtId="0" fontId="3" fillId="25" borderId="11" xfId="0" applyFont="1" applyFill="1" applyBorder="1" applyAlignment="1">
      <alignment horizontal="center" wrapText="1"/>
    </xf>
    <xf numFmtId="0" fontId="3" fillId="25" borderId="12" xfId="0" applyFont="1" applyFill="1" applyBorder="1" applyAlignment="1">
      <alignment horizontal="center" wrapText="1"/>
    </xf>
    <xf numFmtId="2" fontId="3" fillId="25" borderId="12" xfId="0" applyNumberFormat="1" applyFont="1" applyFill="1" applyBorder="1" applyAlignment="1">
      <alignment horizontal="center" wrapText="1"/>
    </xf>
    <xf numFmtId="0" fontId="0" fillId="25" borderId="10" xfId="0" applyFill="1" applyBorder="1" applyAlignment="1">
      <alignment wrapText="1"/>
    </xf>
    <xf numFmtId="0" fontId="3" fillId="25" borderId="10" xfId="0" applyFont="1" applyFill="1" applyBorder="1" applyAlignment="1">
      <alignment wrapText="1"/>
    </xf>
    <xf numFmtId="0" fontId="0" fillId="25" borderId="10" xfId="0" applyFill="1" applyBorder="1" applyAlignment="1">
      <alignment horizontal="center" wrapText="1"/>
    </xf>
    <xf numFmtId="0" fontId="0" fillId="25" borderId="10" xfId="0" applyFill="1" applyBorder="1" applyAlignment="1">
      <alignment horizontal="center" vertical="center" wrapText="1"/>
    </xf>
    <xf numFmtId="9" fontId="0" fillId="25" borderId="10" xfId="0" applyNumberFormat="1" applyFill="1" applyBorder="1" applyAlignment="1">
      <alignment wrapText="1"/>
    </xf>
    <xf numFmtId="2" fontId="3" fillId="25" borderId="10" xfId="0" applyNumberFormat="1" applyFont="1" applyFill="1" applyBorder="1" applyAlignment="1">
      <alignment wrapText="1"/>
    </xf>
    <xf numFmtId="14" fontId="0" fillId="25" borderId="10" xfId="0" applyNumberFormat="1" applyFill="1" applyBorder="1" applyAlignment="1">
      <alignment wrapText="1"/>
    </xf>
    <xf numFmtId="0" fontId="2" fillId="25" borderId="10" xfId="42" applyFill="1" applyBorder="1" applyAlignment="1" applyProtection="1">
      <alignment wrapText="1"/>
      <protection/>
    </xf>
    <xf numFmtId="0" fontId="0" fillId="25" borderId="0" xfId="0" applyFill="1" applyAlignment="1">
      <alignment wrapText="1"/>
    </xf>
    <xf numFmtId="0" fontId="26" fillId="17" borderId="10" xfId="0" applyFont="1" applyFill="1" applyBorder="1" applyAlignment="1">
      <alignment wrapText="1"/>
    </xf>
    <xf numFmtId="0" fontId="27" fillId="25" borderId="10" xfId="0" applyFont="1" applyFill="1" applyBorder="1" applyAlignment="1">
      <alignment wrapText="1"/>
    </xf>
    <xf numFmtId="4" fontId="0" fillId="25" borderId="10" xfId="0" applyNumberFormat="1" applyFill="1" applyBorder="1" applyAlignment="1">
      <alignment wrapText="1"/>
    </xf>
    <xf numFmtId="2" fontId="2" fillId="25" borderId="0" xfId="42" applyNumberFormat="1" applyFill="1" applyAlignment="1" applyProtection="1">
      <alignment wrapText="1"/>
      <protection/>
    </xf>
    <xf numFmtId="0" fontId="0" fillId="25" borderId="10" xfId="0" applyFill="1" applyBorder="1" applyAlignment="1">
      <alignment wrapText="1" shrinkToFit="1"/>
    </xf>
    <xf numFmtId="0" fontId="3" fillId="25" borderId="10" xfId="0" applyFont="1" applyFill="1" applyBorder="1" applyAlignment="1">
      <alignment vertical="center" wrapText="1"/>
    </xf>
    <xf numFmtId="2" fontId="2" fillId="0" borderId="13" xfId="42" applyNumberFormat="1" applyFill="1" applyBorder="1" applyAlignment="1" applyProtection="1">
      <alignment horizontal="left" wrapText="1"/>
      <protection/>
    </xf>
    <xf numFmtId="2" fontId="2" fillId="0" borderId="13" xfId="42" applyNumberFormat="1" applyFill="1" applyBorder="1" applyAlignment="1" applyProtection="1">
      <alignment horizontal="left" vertical="center" wrapText="1"/>
      <protection/>
    </xf>
    <xf numFmtId="0" fontId="0" fillId="2" borderId="13" xfId="0" applyFill="1" applyBorder="1" applyAlignment="1">
      <alignment wrapText="1"/>
    </xf>
    <xf numFmtId="0" fontId="0" fillId="2" borderId="13" xfId="0" applyFont="1" applyFill="1" applyBorder="1" applyAlignment="1">
      <alignment wrapText="1"/>
    </xf>
    <xf numFmtId="0" fontId="0" fillId="2" borderId="14" xfId="0" applyFill="1" applyBorder="1" applyAlignment="1">
      <alignment wrapText="1"/>
    </xf>
    <xf numFmtId="0" fontId="2" fillId="0" borderId="13" xfId="42" applyFill="1" applyBorder="1" applyAlignment="1" applyProtection="1">
      <alignment wrapText="1"/>
      <protection/>
    </xf>
    <xf numFmtId="2" fontId="2" fillId="0" borderId="15" xfId="42" applyNumberFormat="1" applyFill="1" applyBorder="1" applyAlignment="1" applyProtection="1">
      <alignment wrapText="1"/>
      <protection/>
    </xf>
    <xf numFmtId="2" fontId="0" fillId="0" borderId="16" xfId="42" applyNumberFormat="1" applyFont="1" applyFill="1" applyBorder="1" applyAlignment="1" applyProtection="1">
      <alignment horizontal="left" vertical="center" wrapText="1"/>
      <protection/>
    </xf>
    <xf numFmtId="0" fontId="0" fillId="0" borderId="17" xfId="0" applyFill="1" applyBorder="1" applyAlignment="1">
      <alignment wrapText="1"/>
    </xf>
    <xf numFmtId="2" fontId="0" fillId="0" borderId="17" xfId="0" applyNumberFormat="1" applyFont="1" applyFill="1" applyBorder="1" applyAlignment="1">
      <alignment wrapText="1"/>
    </xf>
    <xf numFmtId="0" fontId="0" fillId="24" borderId="17" xfId="0" applyFill="1" applyBorder="1" applyAlignment="1">
      <alignment wrapText="1"/>
    </xf>
    <xf numFmtId="0" fontId="0" fillId="24" borderId="18" xfId="0" applyFill="1" applyBorder="1" applyAlignment="1">
      <alignment wrapText="1"/>
    </xf>
    <xf numFmtId="0" fontId="0" fillId="0" borderId="10" xfId="0" applyFill="1" applyBorder="1" applyAlignment="1">
      <alignment vertical="center" wrapText="1"/>
    </xf>
    <xf numFmtId="0" fontId="27" fillId="0" borderId="19" xfId="0" applyFont="1" applyFill="1" applyBorder="1" applyAlignment="1">
      <alignment wrapText="1"/>
    </xf>
    <xf numFmtId="0" fontId="0" fillId="0" borderId="20" xfId="0" applyFill="1" applyBorder="1" applyAlignment="1">
      <alignment vertical="center" wrapText="1"/>
    </xf>
    <xf numFmtId="0" fontId="0" fillId="0" borderId="21" xfId="0" applyFill="1" applyBorder="1" applyAlignment="1">
      <alignment wrapText="1"/>
    </xf>
    <xf numFmtId="0" fontId="0" fillId="2" borderId="22" xfId="0" applyFill="1" applyBorder="1" applyAlignment="1">
      <alignment wrapText="1"/>
    </xf>
    <xf numFmtId="2" fontId="3" fillId="25" borderId="23" xfId="0" applyNumberFormat="1" applyFont="1" applyFill="1" applyBorder="1" applyAlignment="1">
      <alignment horizontal="center" wrapText="1"/>
    </xf>
    <xf numFmtId="0" fontId="0" fillId="24" borderId="24" xfId="0" applyFill="1" applyBorder="1" applyAlignment="1">
      <alignment horizontal="center" vertical="center" wrapText="1"/>
    </xf>
    <xf numFmtId="0" fontId="0" fillId="24" borderId="25" xfId="0" applyFill="1" applyBorder="1" applyAlignment="1">
      <alignment horizontal="center" vertical="center" wrapText="1"/>
    </xf>
    <xf numFmtId="0" fontId="0" fillId="24" borderId="26" xfId="0" applyFill="1" applyBorder="1" applyAlignment="1">
      <alignment horizontal="center" vertical="center" wrapText="1"/>
    </xf>
    <xf numFmtId="0" fontId="0" fillId="24" borderId="27" xfId="0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0" fillId="2" borderId="28" xfId="0" applyFill="1" applyBorder="1" applyAlignment="1">
      <alignment horizontal="center" wrapText="1"/>
    </xf>
    <xf numFmtId="0" fontId="0" fillId="2" borderId="29" xfId="0" applyFill="1" applyBorder="1" applyAlignment="1">
      <alignment horizontal="center" wrapText="1"/>
    </xf>
    <xf numFmtId="0" fontId="3" fillId="25" borderId="30" xfId="0" applyFont="1" applyFill="1" applyBorder="1" applyAlignment="1">
      <alignment horizontal="center" wrapText="1"/>
    </xf>
    <xf numFmtId="0" fontId="3" fillId="25" borderId="20" xfId="0" applyFont="1" applyFill="1" applyBorder="1" applyAlignment="1">
      <alignment horizontal="center" wrapText="1"/>
    </xf>
    <xf numFmtId="14" fontId="0" fillId="25" borderId="10" xfId="0" applyNumberFormat="1" applyFill="1" applyBorder="1" applyAlignment="1">
      <alignment horizontal="center" vertical="center" wrapText="1"/>
    </xf>
    <xf numFmtId="0" fontId="0" fillId="25" borderId="10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wrapText="1"/>
    </xf>
    <xf numFmtId="0" fontId="3" fillId="25" borderId="10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center" wrapText="1"/>
    </xf>
    <xf numFmtId="0" fontId="3" fillId="25" borderId="10" xfId="0" applyFont="1" applyFill="1" applyBorder="1" applyAlignment="1">
      <alignment horizontal="left" vertical="center" wrapText="1"/>
    </xf>
    <xf numFmtId="0" fontId="2" fillId="25" borderId="10" xfId="42" applyFill="1" applyBorder="1" applyAlignment="1" applyProtection="1">
      <alignment horizontal="center" vertical="center" wrapText="1"/>
      <protection/>
    </xf>
    <xf numFmtId="0" fontId="6" fillId="24" borderId="31" xfId="0" applyFont="1" applyFill="1" applyBorder="1" applyAlignment="1">
      <alignment horizontal="center" wrapText="1"/>
    </xf>
    <xf numFmtId="0" fontId="6" fillId="24" borderId="32" xfId="0" applyFont="1" applyFill="1" applyBorder="1" applyAlignment="1">
      <alignment horizontal="center" wrapText="1"/>
    </xf>
    <xf numFmtId="0" fontId="8" fillId="24" borderId="33" xfId="0" applyFont="1" applyFill="1" applyBorder="1" applyAlignment="1">
      <alignment horizontal="left" wrapText="1"/>
    </xf>
    <xf numFmtId="0" fontId="8" fillId="24" borderId="34" xfId="0" applyFont="1" applyFill="1" applyBorder="1" applyAlignment="1">
      <alignment horizontal="left" wrapText="1"/>
    </xf>
    <xf numFmtId="0" fontId="8" fillId="24" borderId="35" xfId="0" applyFont="1" applyFill="1" applyBorder="1" applyAlignment="1">
      <alignment horizontal="left" wrapText="1"/>
    </xf>
    <xf numFmtId="0" fontId="8" fillId="24" borderId="36" xfId="0" applyFont="1" applyFill="1" applyBorder="1" applyAlignment="1">
      <alignment horizontal="left" wrapText="1"/>
    </xf>
    <xf numFmtId="0" fontId="8" fillId="24" borderId="0" xfId="0" applyFont="1" applyFill="1" applyBorder="1" applyAlignment="1">
      <alignment horizontal="left" wrapText="1"/>
    </xf>
    <xf numFmtId="0" fontId="8" fillId="24" borderId="37" xfId="0" applyFont="1" applyFill="1" applyBorder="1" applyAlignment="1">
      <alignment horizontal="left" wrapText="1"/>
    </xf>
    <xf numFmtId="0" fontId="7" fillId="24" borderId="0" xfId="0" applyFont="1" applyFill="1" applyBorder="1" applyAlignment="1">
      <alignment horizontal="center" wrapText="1"/>
    </xf>
    <xf numFmtId="0" fontId="2" fillId="0" borderId="16" xfId="42" applyFill="1" applyBorder="1" applyAlignment="1" applyProtection="1">
      <alignment horizontal="left" vertical="center" wrapText="1"/>
      <protection/>
    </xf>
    <xf numFmtId="0" fontId="3" fillId="0" borderId="38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0" fillId="2" borderId="39" xfId="0" applyFill="1" applyBorder="1" applyAlignment="1">
      <alignment horizontal="center" wrapText="1"/>
    </xf>
    <xf numFmtId="0" fontId="0" fillId="2" borderId="40" xfId="0" applyFill="1" applyBorder="1" applyAlignment="1">
      <alignment horizontal="center" wrapText="1"/>
    </xf>
    <xf numFmtId="2" fontId="2" fillId="0" borderId="40" xfId="42" applyNumberFormat="1" applyFill="1" applyBorder="1" applyAlignment="1" applyProtection="1">
      <alignment horizontal="left" wrapText="1"/>
      <protection/>
    </xf>
    <xf numFmtId="2" fontId="3" fillId="0" borderId="40" xfId="0" applyNumberFormat="1" applyFont="1" applyFill="1" applyBorder="1" applyAlignment="1">
      <alignment horizontal="left" wrapText="1"/>
    </xf>
    <xf numFmtId="2" fontId="3" fillId="0" borderId="22" xfId="0" applyNumberFormat="1" applyFont="1" applyFill="1" applyBorder="1" applyAlignment="1">
      <alignment horizontal="left" wrapText="1"/>
    </xf>
    <xf numFmtId="0" fontId="0" fillId="2" borderId="41" xfId="0" applyFill="1" applyBorder="1" applyAlignment="1">
      <alignment horizontal="center" wrapText="1"/>
    </xf>
    <xf numFmtId="0" fontId="0" fillId="2" borderId="30" xfId="0" applyFill="1" applyBorder="1" applyAlignment="1">
      <alignment horizontal="center" wrapText="1"/>
    </xf>
    <xf numFmtId="2" fontId="2" fillId="0" borderId="16" xfId="42" applyNumberFormat="1" applyFill="1" applyBorder="1" applyAlignment="1" applyProtection="1">
      <alignment horizontal="left" vertical="center" wrapText="1"/>
      <protection/>
    </xf>
    <xf numFmtId="2" fontId="3" fillId="0" borderId="22" xfId="0" applyNumberFormat="1" applyFont="1" applyFill="1" applyBorder="1" applyAlignment="1">
      <alignment horizontal="left" vertical="center" wrapText="1"/>
    </xf>
    <xf numFmtId="0" fontId="0" fillId="2" borderId="42" xfId="0" applyFill="1" applyBorder="1" applyAlignment="1">
      <alignment horizontal="center" wrapText="1"/>
    </xf>
    <xf numFmtId="0" fontId="0" fillId="2" borderId="35" xfId="0" applyFill="1" applyBorder="1" applyAlignment="1">
      <alignment horizontal="center" wrapText="1"/>
    </xf>
    <xf numFmtId="0" fontId="0" fillId="2" borderId="43" xfId="0" applyFill="1" applyBorder="1" applyAlignment="1">
      <alignment horizontal="center" wrapText="1"/>
    </xf>
    <xf numFmtId="0" fontId="0" fillId="2" borderId="16" xfId="0" applyFill="1" applyBorder="1" applyAlignment="1">
      <alignment horizontal="center" wrapText="1"/>
    </xf>
    <xf numFmtId="0" fontId="2" fillId="0" borderId="16" xfId="42" applyFill="1" applyBorder="1" applyAlignment="1" applyProtection="1">
      <alignment horizontal="center"/>
      <protection/>
    </xf>
    <xf numFmtId="0" fontId="2" fillId="0" borderId="38" xfId="42" applyFill="1" applyBorder="1" applyAlignment="1" applyProtection="1">
      <alignment horizontal="center"/>
      <protection/>
    </xf>
    <xf numFmtId="0" fontId="3" fillId="0" borderId="2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8" fillId="24" borderId="44" xfId="0" applyFont="1" applyFill="1" applyBorder="1" applyAlignment="1">
      <alignment horizontal="left" wrapText="1"/>
    </xf>
    <xf numFmtId="0" fontId="8" fillId="24" borderId="45" xfId="0" applyFont="1" applyFill="1" applyBorder="1" applyAlignment="1">
      <alignment horizontal="left" wrapText="1"/>
    </xf>
    <xf numFmtId="0" fontId="8" fillId="24" borderId="21" xfId="0" applyFont="1" applyFill="1" applyBorder="1" applyAlignment="1">
      <alignment horizontal="left" wrapText="1"/>
    </xf>
    <xf numFmtId="0" fontId="2" fillId="24" borderId="22" xfId="42" applyFill="1" applyBorder="1" applyAlignment="1" applyProtection="1">
      <alignment horizontal="center" vertical="center" wrapText="1"/>
      <protection/>
    </xf>
    <xf numFmtId="0" fontId="2" fillId="24" borderId="13" xfId="42" applyFill="1" applyBorder="1" applyAlignment="1" applyProtection="1">
      <alignment horizontal="center" vertical="center" wrapText="1"/>
      <protection/>
    </xf>
    <xf numFmtId="0" fontId="0" fillId="24" borderId="46" xfId="0" applyFill="1" applyBorder="1" applyAlignment="1">
      <alignment horizontal="left" wrapText="1"/>
    </xf>
    <xf numFmtId="0" fontId="0" fillId="24" borderId="47" xfId="0" applyFill="1" applyBorder="1" applyAlignment="1">
      <alignment horizontal="left" wrapText="1"/>
    </xf>
    <xf numFmtId="0" fontId="0" fillId="24" borderId="17" xfId="0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72;&#1088;&#1080;&#1092;&#1099;%20&#1045;&#1074;&#1088;&#1086;&#1087;&#1072;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rgie termica"/>
      <sheetName val="Tarife GN si ET "/>
    </sheetNames>
    <sheetDataSet>
      <sheetData sheetId="0">
        <row r="6">
          <cell r="K6">
            <v>4.2491</v>
          </cell>
          <cell r="L6">
            <v>1174.578713</v>
          </cell>
        </row>
        <row r="7">
          <cell r="K7">
            <v>4.2491</v>
          </cell>
          <cell r="L7">
            <v>1240.184817</v>
          </cell>
        </row>
        <row r="8">
          <cell r="K8">
            <v>4.2491</v>
          </cell>
          <cell r="L8">
            <v>955.1976800000001</v>
          </cell>
        </row>
        <row r="9">
          <cell r="K9">
            <v>0.428</v>
          </cell>
          <cell r="L9">
            <v>509.33284</v>
          </cell>
        </row>
        <row r="10">
          <cell r="K10">
            <v>0.428</v>
          </cell>
          <cell r="L10">
            <v>456.77016</v>
          </cell>
        </row>
        <row r="12">
          <cell r="K12">
            <v>1.583</v>
          </cell>
          <cell r="L12">
            <v>1045.79312</v>
          </cell>
        </row>
        <row r="13">
          <cell r="K13">
            <v>8.9169</v>
          </cell>
          <cell r="L13">
            <v>787.8565872684001</v>
          </cell>
        </row>
        <row r="14">
          <cell r="K14">
            <v>8.9169</v>
          </cell>
          <cell r="L14">
            <v>804.7395247200001</v>
          </cell>
        </row>
        <row r="16">
          <cell r="K16">
            <v>24.5858</v>
          </cell>
          <cell r="L16">
            <v>877.8710483507999</v>
          </cell>
        </row>
        <row r="17">
          <cell r="K17">
            <v>1.1147</v>
          </cell>
          <cell r="L17">
            <v>1225.405449564</v>
          </cell>
        </row>
        <row r="18">
          <cell r="L18">
            <v>786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nrsc.ro/main.php?mn=6&amp;cont=date_stare_energetica" TargetMode="External" /><Relationship Id="rId2" Type="http://schemas.openxmlformats.org/officeDocument/2006/relationships/hyperlink" Target="http://soojus.ee/kyte/index.php?leht=71:67" TargetMode="External" /><Relationship Id="rId3" Type="http://schemas.openxmlformats.org/officeDocument/2006/relationships/hyperlink" Target="http://www.teplo.od.ua/index.php?pn=main&amp;razdel=tarif&amp;statya=156" TargetMode="External" /><Relationship Id="rId4" Type="http://schemas.openxmlformats.org/officeDocument/2006/relationships/hyperlink" Target="http://gkh.com.ua/gkh/tarifs/region850/city853/" TargetMode="External" /><Relationship Id="rId5" Type="http://schemas.openxmlformats.org/officeDocument/2006/relationships/hyperlink" Target="http://www.toplofikaciasofia.bg/klienti/ceni" TargetMode="External" /><Relationship Id="rId6" Type="http://schemas.openxmlformats.org/officeDocument/2006/relationships/hyperlink" Target="http://www.vilniaus-energija.lt/yourhome_prices.php" TargetMode="External" /><Relationship Id="rId7" Type="http://schemas.openxmlformats.org/officeDocument/2006/relationships/hyperlink" Target="http://www.rs.lv/index.php?aid=1&amp;id=16" TargetMode="External" /><Relationship Id="rId8" Type="http://schemas.openxmlformats.org/officeDocument/2006/relationships/hyperlink" Target="http://www.gptek.spb.ru/content/view/360/119/" TargetMode="External" /><Relationship Id="rId9" Type="http://schemas.openxmlformats.org/officeDocument/2006/relationships/hyperlink" Target="http://www.anrsc.ro/index/starea_serviciilor_energetice/DECEMBRIE2009.pdf" TargetMode="External" /><Relationship Id="rId10" Type="http://schemas.openxmlformats.org/officeDocument/2006/relationships/hyperlink" Target="http://www.oaomoek.ru/ru/content/view/414/119/" TargetMode="External" /><Relationship Id="rId11" Type="http://schemas.openxmlformats.org/officeDocument/2006/relationships/hyperlink" Target="http://anre.md/rate/index.php?vers=1&amp;sm=10" TargetMode="External" /><Relationship Id="rId12" Type="http://schemas.openxmlformats.org/officeDocument/2006/relationships/hyperlink" Target="http://www.toplo-bs.com/index.php?option=com_content&amp;view=category&amp;layout=blog&amp;id=38&amp;Itemid=68" TargetMode="External" /><Relationship Id="rId1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on-gaz-romania.ro/cps/rde/xchg/SID-14591FEB-67F0A719/eon-gaz-romania/hs.xsl/3157.htm" TargetMode="External" /><Relationship Id="rId2" Type="http://schemas.openxmlformats.org/officeDocument/2006/relationships/hyperlink" Target="http://www.gazprom.ru/marketing/russia/" TargetMode="External" /><Relationship Id="rId3" Type="http://schemas.openxmlformats.org/officeDocument/2006/relationships/hyperlink" Target="http://www.nerc.gov.ua/control/uk/publish/article/main?art_id=82971&amp;cat_id=34446&amp;search_param=1127&amp;searchDocarch=1&amp;searchPublishing=1" TargetMode="External" /><Relationship Id="rId4" Type="http://schemas.openxmlformats.org/officeDocument/2006/relationships/hyperlink" Target="http://www.dker.bg/prices_gas.htm" TargetMode="External" /><Relationship Id="rId5" Type="http://schemas.openxmlformats.org/officeDocument/2006/relationships/hyperlink" Target="http://www.lg.lv/uploads/filedir/File/Vestnesis/2010/2010.02._Tarifi.pdf" TargetMode="External" /><Relationship Id="rId6" Type="http://schemas.openxmlformats.org/officeDocument/2006/relationships/hyperlink" Target="http://anre.md/rate/index.php?vers=1&amp;sm=11" TargetMode="External" /><Relationship Id="rId7" Type="http://schemas.openxmlformats.org/officeDocument/2006/relationships/hyperlink" Target="http://www.anrsc.ro/main.php?mn=6&amp;cont=date_stare_energetica" TargetMode="External" /><Relationship Id="rId8" Type="http://schemas.openxmlformats.org/officeDocument/2006/relationships/hyperlink" Target="http://www.anrsc.ro/index/starea_serviciilor_energetice/DECEMBRIE2009.pdf" TargetMode="External" /><Relationship Id="rId9" Type="http://schemas.openxmlformats.org/officeDocument/2006/relationships/hyperlink" Target="http://www.oaomoek.ru/ru/content/view/414/119/" TargetMode="External" /><Relationship Id="rId10" Type="http://schemas.openxmlformats.org/officeDocument/2006/relationships/hyperlink" Target="http://www.gptek.spb.ru/content/view/360/119/" TargetMode="External" /><Relationship Id="rId11" Type="http://schemas.openxmlformats.org/officeDocument/2006/relationships/hyperlink" Target="http://www.teplo.od.ua/index.php?pn=main&amp;razdel=tarif&amp;statya=156" TargetMode="External" /><Relationship Id="rId12" Type="http://schemas.openxmlformats.org/officeDocument/2006/relationships/hyperlink" Target="http://www.toplofikaciasofia.bg/klienti/ceni" TargetMode="External" /><Relationship Id="rId13" Type="http://schemas.openxmlformats.org/officeDocument/2006/relationships/hyperlink" Target="http://www.rs.lv/index.php?aid=1&amp;id=16" TargetMode="External" /><Relationship Id="rId14" Type="http://schemas.openxmlformats.org/officeDocument/2006/relationships/hyperlink" Target="http://soojus.ee/kyte/index.php?leht=71:67" TargetMode="External" /><Relationship Id="rId15" Type="http://schemas.openxmlformats.org/officeDocument/2006/relationships/hyperlink" Target="http://anre.md/rate/index.php?vers=1&amp;sm=10" TargetMode="External" /><Relationship Id="rId16" Type="http://schemas.openxmlformats.org/officeDocument/2006/relationships/hyperlink" Target="http://www.dker.bg/prices_gas.htm" TargetMode="External" /><Relationship Id="rId17" Type="http://schemas.openxmlformats.org/officeDocument/2006/relationships/hyperlink" Target="http://www.toplo-bs.com/index.php?option=com_content&amp;view=category&amp;layout=blog&amp;id=38&amp;Itemid=68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zoomScale="80" zoomScaleNormal="80" zoomScaleSheetLayoutView="100" zoomScalePageLayoutView="0" workbookViewId="0" topLeftCell="A1">
      <selection activeCell="K18" sqref="K18"/>
    </sheetView>
  </sheetViews>
  <sheetFormatPr defaultColWidth="9.00390625" defaultRowHeight="12.75"/>
  <cols>
    <col min="1" max="1" width="9.25390625" style="1" bestFit="1" customWidth="1"/>
    <col min="2" max="2" width="9.875" style="1" customWidth="1"/>
    <col min="3" max="3" width="14.00390625" style="1" customWidth="1"/>
    <col min="4" max="4" width="6.625" style="1" customWidth="1"/>
    <col min="5" max="5" width="8.375" style="1" customWidth="1"/>
    <col min="6" max="7" width="11.625" style="1" customWidth="1"/>
    <col min="8" max="8" width="7.875" style="1" customWidth="1"/>
    <col min="9" max="9" width="9.25390625" style="1" bestFit="1" customWidth="1"/>
    <col min="10" max="10" width="6.25390625" style="1" customWidth="1"/>
    <col min="11" max="11" width="8.125" style="1" customWidth="1"/>
    <col min="12" max="12" width="8.875" style="1" customWidth="1"/>
    <col min="13" max="13" width="10.375" style="1" customWidth="1"/>
    <col min="14" max="14" width="10.125" style="1" customWidth="1"/>
    <col min="15" max="15" width="11.625" style="1" bestFit="1" customWidth="1"/>
    <col min="16" max="16" width="17.25390625" style="1" customWidth="1"/>
    <col min="17" max="17" width="32.375" style="1" customWidth="1"/>
    <col min="18" max="18" width="11.625" style="1" bestFit="1" customWidth="1"/>
    <col min="19" max="16384" width="9.125" style="1" customWidth="1"/>
  </cols>
  <sheetData>
    <row r="1" spans="1:17" ht="12.75">
      <c r="A1" s="69" t="s">
        <v>30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12.7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s="3" customFormat="1" ht="38.25" customHeight="1">
      <c r="A3" s="67" t="s">
        <v>0</v>
      </c>
      <c r="B3" s="67" t="s">
        <v>1</v>
      </c>
      <c r="C3" s="67" t="s">
        <v>21</v>
      </c>
      <c r="D3" s="67" t="s">
        <v>58</v>
      </c>
      <c r="E3" s="67" t="s">
        <v>31</v>
      </c>
      <c r="F3" s="67"/>
      <c r="G3" s="67"/>
      <c r="H3" s="67" t="s">
        <v>48</v>
      </c>
      <c r="I3" s="67" t="s">
        <v>47</v>
      </c>
      <c r="J3" s="67" t="s">
        <v>2</v>
      </c>
      <c r="K3" s="67" t="s">
        <v>90</v>
      </c>
      <c r="L3" s="67" t="s">
        <v>54</v>
      </c>
      <c r="M3" s="67"/>
      <c r="N3" s="67"/>
      <c r="O3" s="7" t="s">
        <v>18</v>
      </c>
      <c r="P3" s="7" t="s">
        <v>22</v>
      </c>
      <c r="Q3" s="7" t="s">
        <v>23</v>
      </c>
    </row>
    <row r="4" spans="1:17" s="3" customFormat="1" ht="25.5">
      <c r="A4" s="67"/>
      <c r="B4" s="67"/>
      <c r="C4" s="67"/>
      <c r="D4" s="67"/>
      <c r="E4" s="7" t="s">
        <v>32</v>
      </c>
      <c r="F4" s="7" t="s">
        <v>33</v>
      </c>
      <c r="G4" s="7" t="s">
        <v>34</v>
      </c>
      <c r="H4" s="67"/>
      <c r="I4" s="67"/>
      <c r="J4" s="67"/>
      <c r="K4" s="67"/>
      <c r="L4" s="7" t="s">
        <v>32</v>
      </c>
      <c r="M4" s="7" t="s">
        <v>33</v>
      </c>
      <c r="N4" s="7" t="s">
        <v>34</v>
      </c>
      <c r="O4" s="7"/>
      <c r="P4" s="7"/>
      <c r="Q4" s="7"/>
    </row>
    <row r="5" spans="1:17" ht="12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/>
      <c r="I5" s="2"/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>
        <v>13</v>
      </c>
      <c r="P5" s="2">
        <v>14</v>
      </c>
      <c r="Q5" s="2">
        <v>15</v>
      </c>
    </row>
    <row r="6" spans="1:17" s="31" customFormat="1" ht="25.5">
      <c r="A6" s="70" t="s">
        <v>20</v>
      </c>
      <c r="B6" s="23" t="s">
        <v>24</v>
      </c>
      <c r="C6" s="25" t="s">
        <v>27</v>
      </c>
      <c r="D6" s="26">
        <v>1</v>
      </c>
      <c r="E6" s="23">
        <v>276.43</v>
      </c>
      <c r="F6" s="23"/>
      <c r="G6" s="23"/>
      <c r="H6" s="23" t="s">
        <v>12</v>
      </c>
      <c r="I6" s="23" t="s">
        <v>14</v>
      </c>
      <c r="J6" s="23" t="s">
        <v>13</v>
      </c>
      <c r="K6" s="33">
        <v>4.2491</v>
      </c>
      <c r="L6" s="28">
        <f>E6*K6</f>
        <v>1174.578713</v>
      </c>
      <c r="M6" s="24"/>
      <c r="N6" s="24"/>
      <c r="O6" s="65">
        <v>40178</v>
      </c>
      <c r="P6" s="71" t="s">
        <v>74</v>
      </c>
      <c r="Q6" s="23" t="s">
        <v>77</v>
      </c>
    </row>
    <row r="7" spans="1:17" s="31" customFormat="1" ht="25.5">
      <c r="A7" s="70"/>
      <c r="B7" s="23" t="s">
        <v>25</v>
      </c>
      <c r="C7" s="25" t="s">
        <v>28</v>
      </c>
      <c r="D7" s="26">
        <v>1</v>
      </c>
      <c r="E7" s="23">
        <v>291.87</v>
      </c>
      <c r="F7" s="23"/>
      <c r="G7" s="23"/>
      <c r="H7" s="23" t="s">
        <v>12</v>
      </c>
      <c r="I7" s="23" t="s">
        <v>14</v>
      </c>
      <c r="J7" s="23" t="s">
        <v>13</v>
      </c>
      <c r="K7" s="33">
        <v>4.2491</v>
      </c>
      <c r="L7" s="28">
        <f aca="true" t="shared" si="0" ref="L7:L12">E7*K7</f>
        <v>1240.184817</v>
      </c>
      <c r="M7" s="24"/>
      <c r="N7" s="24"/>
      <c r="O7" s="66"/>
      <c r="P7" s="71"/>
      <c r="Q7" s="23" t="s">
        <v>76</v>
      </c>
    </row>
    <row r="8" spans="1:17" s="31" customFormat="1" ht="25.5">
      <c r="A8" s="70"/>
      <c r="B8" s="23" t="s">
        <v>26</v>
      </c>
      <c r="C8" s="25" t="s">
        <v>29</v>
      </c>
      <c r="D8" s="26">
        <v>1</v>
      </c>
      <c r="E8" s="23">
        <v>224.8</v>
      </c>
      <c r="F8" s="23"/>
      <c r="G8" s="23"/>
      <c r="H8" s="23" t="s">
        <v>12</v>
      </c>
      <c r="I8" s="23" t="s">
        <v>14</v>
      </c>
      <c r="J8" s="23" t="s">
        <v>13</v>
      </c>
      <c r="K8" s="33">
        <v>4.2491</v>
      </c>
      <c r="L8" s="28">
        <f t="shared" si="0"/>
        <v>955.1976800000001</v>
      </c>
      <c r="M8" s="24"/>
      <c r="N8" s="24"/>
      <c r="O8" s="66"/>
      <c r="P8" s="71"/>
      <c r="Q8" s="23" t="s">
        <v>75</v>
      </c>
    </row>
    <row r="9" spans="1:17" ht="38.25" customHeight="1">
      <c r="A9" s="68" t="s">
        <v>3</v>
      </c>
      <c r="B9" s="23" t="s">
        <v>4</v>
      </c>
      <c r="C9" s="25" t="s">
        <v>50</v>
      </c>
      <c r="D9" s="26">
        <v>1</v>
      </c>
      <c r="E9" s="34">
        <v>1190.03</v>
      </c>
      <c r="F9" s="23"/>
      <c r="G9" s="23"/>
      <c r="H9" s="23" t="s">
        <v>12</v>
      </c>
      <c r="I9" s="23" t="s">
        <v>14</v>
      </c>
      <c r="J9" s="23" t="s">
        <v>5</v>
      </c>
      <c r="K9" s="23">
        <v>0.428</v>
      </c>
      <c r="L9" s="28">
        <f>E9*K9</f>
        <v>509.33284</v>
      </c>
      <c r="M9" s="24"/>
      <c r="N9" s="24"/>
      <c r="O9" s="29">
        <v>40179</v>
      </c>
      <c r="P9" s="30" t="s">
        <v>79</v>
      </c>
      <c r="Q9" s="23" t="s">
        <v>78</v>
      </c>
    </row>
    <row r="10" spans="1:17" ht="51.75" customHeight="1">
      <c r="A10" s="68"/>
      <c r="B10" s="23" t="s">
        <v>62</v>
      </c>
      <c r="C10" s="25" t="s">
        <v>81</v>
      </c>
      <c r="D10" s="26">
        <v>1</v>
      </c>
      <c r="E10" s="23">
        <v>1067.22</v>
      </c>
      <c r="F10" s="23"/>
      <c r="G10" s="23"/>
      <c r="H10" s="23" t="s">
        <v>12</v>
      </c>
      <c r="I10" s="23" t="s">
        <v>82</v>
      </c>
      <c r="J10" s="23" t="s">
        <v>5</v>
      </c>
      <c r="K10" s="23">
        <v>0.428</v>
      </c>
      <c r="L10" s="28">
        <f>E10*K10</f>
        <v>456.77016</v>
      </c>
      <c r="M10" s="24"/>
      <c r="N10" s="24"/>
      <c r="O10" s="29">
        <v>40179</v>
      </c>
      <c r="P10" s="35" t="s">
        <v>80</v>
      </c>
      <c r="Q10" s="36"/>
    </row>
    <row r="11" spans="1:17" ht="43.5" customHeight="1">
      <c r="A11" s="68" t="s">
        <v>35</v>
      </c>
      <c r="B11" s="8" t="s">
        <v>9</v>
      </c>
      <c r="C11" s="9" t="s">
        <v>37</v>
      </c>
      <c r="D11" s="10">
        <v>1</v>
      </c>
      <c r="E11" s="13"/>
      <c r="F11" s="13"/>
      <c r="G11" s="13"/>
      <c r="H11" s="11" t="s">
        <v>12</v>
      </c>
      <c r="I11" s="11"/>
      <c r="J11" s="11" t="s">
        <v>16</v>
      </c>
      <c r="K11" s="32">
        <v>1.3871</v>
      </c>
      <c r="L11" s="12" t="s">
        <v>59</v>
      </c>
      <c r="M11" s="14" t="s">
        <v>60</v>
      </c>
      <c r="N11" s="14" t="s">
        <v>61</v>
      </c>
      <c r="O11" s="5">
        <v>39845</v>
      </c>
      <c r="P11" s="6" t="s">
        <v>52</v>
      </c>
      <c r="Q11" s="4" t="s">
        <v>63</v>
      </c>
    </row>
    <row r="12" spans="1:17" ht="51">
      <c r="A12" s="68"/>
      <c r="B12" s="23" t="s">
        <v>36</v>
      </c>
      <c r="C12" s="25" t="s">
        <v>38</v>
      </c>
      <c r="D12" s="26">
        <v>1</v>
      </c>
      <c r="E12" s="23">
        <v>660.64</v>
      </c>
      <c r="F12" s="23"/>
      <c r="G12" s="23"/>
      <c r="H12" s="23" t="s">
        <v>12</v>
      </c>
      <c r="I12" s="23" t="s">
        <v>14</v>
      </c>
      <c r="J12" s="23" t="s">
        <v>16</v>
      </c>
      <c r="K12" s="23">
        <v>1.583</v>
      </c>
      <c r="L12" s="28">
        <f t="shared" si="0"/>
        <v>1045.79312</v>
      </c>
      <c r="M12" s="24"/>
      <c r="N12" s="24"/>
      <c r="O12" s="29">
        <v>39995</v>
      </c>
      <c r="P12" s="30" t="s">
        <v>51</v>
      </c>
      <c r="Q12" s="23"/>
    </row>
    <row r="13" spans="1:17" s="31" customFormat="1" ht="38.25">
      <c r="A13" s="63" t="s">
        <v>10</v>
      </c>
      <c r="B13" s="23" t="s">
        <v>11</v>
      </c>
      <c r="C13" s="25" t="s">
        <v>39</v>
      </c>
      <c r="D13" s="26">
        <v>1</v>
      </c>
      <c r="E13" s="23">
        <v>63.31</v>
      </c>
      <c r="F13" s="23"/>
      <c r="G13" s="23"/>
      <c r="H13" s="23" t="s">
        <v>49</v>
      </c>
      <c r="I13" s="27">
        <v>0.2</v>
      </c>
      <c r="J13" s="23" t="s">
        <v>17</v>
      </c>
      <c r="K13" s="23">
        <v>8.9169</v>
      </c>
      <c r="L13" s="28">
        <f>((E13+(E13*I13))*1.163)*K13</f>
        <v>787.8565872684001</v>
      </c>
      <c r="M13" s="28"/>
      <c r="N13" s="24"/>
      <c r="O13" s="29">
        <v>40179</v>
      </c>
      <c r="P13" s="30" t="s">
        <v>19</v>
      </c>
      <c r="Q13" s="23"/>
    </row>
    <row r="14" spans="1:17" s="31" customFormat="1" ht="76.5">
      <c r="A14" s="64"/>
      <c r="B14" s="23" t="s">
        <v>87</v>
      </c>
      <c r="C14" s="25" t="s">
        <v>89</v>
      </c>
      <c r="D14" s="26">
        <v>1</v>
      </c>
      <c r="E14" s="23">
        <v>77.6</v>
      </c>
      <c r="F14" s="23"/>
      <c r="G14" s="23"/>
      <c r="H14" s="23" t="s">
        <v>49</v>
      </c>
      <c r="I14" s="27" t="s">
        <v>14</v>
      </c>
      <c r="J14" s="23" t="s">
        <v>17</v>
      </c>
      <c r="K14" s="23">
        <v>8.9169</v>
      </c>
      <c r="L14" s="28">
        <f>E14*1.163*K14</f>
        <v>804.7395247200001</v>
      </c>
      <c r="M14" s="28"/>
      <c r="N14" s="24"/>
      <c r="O14" s="29"/>
      <c r="P14" s="30" t="s">
        <v>88</v>
      </c>
      <c r="Q14" s="23"/>
    </row>
    <row r="15" spans="1:17" s="31" customFormat="1" ht="38.25">
      <c r="A15" s="24" t="s">
        <v>40</v>
      </c>
      <c r="B15" s="23" t="s">
        <v>41</v>
      </c>
      <c r="C15" s="25" t="s">
        <v>43</v>
      </c>
      <c r="D15" s="26">
        <v>1</v>
      </c>
      <c r="E15" s="23">
        <v>219.9</v>
      </c>
      <c r="F15" s="23"/>
      <c r="G15" s="23"/>
      <c r="H15" s="23" t="s">
        <v>49</v>
      </c>
      <c r="I15" s="23" t="s">
        <v>14</v>
      </c>
      <c r="J15" s="23" t="s">
        <v>55</v>
      </c>
      <c r="K15" s="23">
        <v>5.0515</v>
      </c>
      <c r="L15" s="28">
        <f>E15*1.163*K15</f>
        <v>1291.8893005500001</v>
      </c>
      <c r="M15" s="28"/>
      <c r="N15" s="28"/>
      <c r="O15" s="29">
        <v>40210</v>
      </c>
      <c r="P15" s="30" t="s">
        <v>53</v>
      </c>
      <c r="Q15" s="23"/>
    </row>
    <row r="16" spans="1:17" s="31" customFormat="1" ht="38.25">
      <c r="A16" s="37" t="s">
        <v>6</v>
      </c>
      <c r="B16" s="23" t="s">
        <v>7</v>
      </c>
      <c r="C16" s="25" t="s">
        <v>44</v>
      </c>
      <c r="D16" s="26">
        <v>1</v>
      </c>
      <c r="E16" s="23">
        <v>29.24</v>
      </c>
      <c r="F16" s="23"/>
      <c r="G16" s="23"/>
      <c r="H16" s="23" t="s">
        <v>49</v>
      </c>
      <c r="I16" s="23" t="s">
        <v>56</v>
      </c>
      <c r="J16" s="23" t="s">
        <v>57</v>
      </c>
      <c r="K16" s="23">
        <v>24.5858</v>
      </c>
      <c r="L16" s="28">
        <f>(((E16+(E16*5%))*1.163)*K16)</f>
        <v>877.8710483507999</v>
      </c>
      <c r="M16" s="28"/>
      <c r="N16" s="28"/>
      <c r="O16" s="29">
        <v>40210</v>
      </c>
      <c r="P16" s="30" t="s">
        <v>83</v>
      </c>
      <c r="Q16" s="23"/>
    </row>
    <row r="17" spans="1:17" s="31" customFormat="1" ht="38.25">
      <c r="A17" s="24" t="s">
        <v>8</v>
      </c>
      <c r="B17" s="23" t="s">
        <v>42</v>
      </c>
      <c r="C17" s="25" t="s">
        <v>45</v>
      </c>
      <c r="D17" s="26">
        <v>1</v>
      </c>
      <c r="E17" s="23">
        <v>787.7</v>
      </c>
      <c r="F17" s="23"/>
      <c r="G17" s="23"/>
      <c r="H17" s="23" t="s">
        <v>49</v>
      </c>
      <c r="I17" s="27">
        <v>0.2</v>
      </c>
      <c r="J17" s="23" t="s">
        <v>15</v>
      </c>
      <c r="K17" s="23">
        <v>1.1147</v>
      </c>
      <c r="L17" s="28">
        <f>(E17+(E17*20%))*1.163*K17</f>
        <v>1225.405449564</v>
      </c>
      <c r="M17" s="28"/>
      <c r="N17" s="28"/>
      <c r="O17" s="29">
        <v>40179</v>
      </c>
      <c r="P17" s="30" t="s">
        <v>46</v>
      </c>
      <c r="Q17" s="23"/>
    </row>
    <row r="18" spans="1:17" s="31" customFormat="1" ht="37.5" customHeight="1">
      <c r="A18" s="24" t="s">
        <v>64</v>
      </c>
      <c r="B18" s="23" t="s">
        <v>65</v>
      </c>
      <c r="C18" s="23" t="s">
        <v>66</v>
      </c>
      <c r="D18" s="25">
        <v>1</v>
      </c>
      <c r="E18" s="23">
        <v>786</v>
      </c>
      <c r="F18" s="23"/>
      <c r="G18" s="23"/>
      <c r="H18" s="23" t="s">
        <v>12</v>
      </c>
      <c r="I18" s="25" t="s">
        <v>67</v>
      </c>
      <c r="J18" s="23" t="s">
        <v>68</v>
      </c>
      <c r="K18" s="23">
        <v>1</v>
      </c>
      <c r="L18" s="24">
        <v>786</v>
      </c>
      <c r="M18" s="23"/>
      <c r="N18" s="23"/>
      <c r="O18" s="29">
        <v>40197</v>
      </c>
      <c r="P18" s="30" t="s">
        <v>84</v>
      </c>
      <c r="Q18" s="23"/>
    </row>
  </sheetData>
  <sheetProtection/>
  <mergeCells count="17">
    <mergeCell ref="A1:Q2"/>
    <mergeCell ref="A6:A8"/>
    <mergeCell ref="A3:A4"/>
    <mergeCell ref="B3:B4"/>
    <mergeCell ref="C3:C4"/>
    <mergeCell ref="D3:D4"/>
    <mergeCell ref="E3:G3"/>
    <mergeCell ref="L3:N3"/>
    <mergeCell ref="P6:P8"/>
    <mergeCell ref="A13:A14"/>
    <mergeCell ref="O6:O8"/>
    <mergeCell ref="I3:I4"/>
    <mergeCell ref="J3:J4"/>
    <mergeCell ref="K3:K4"/>
    <mergeCell ref="H3:H4"/>
    <mergeCell ref="A9:A10"/>
    <mergeCell ref="A11:A12"/>
  </mergeCells>
  <hyperlinks>
    <hyperlink ref="P6" r:id="rId1" display="http://www.anrsc.ro/main.php?mn=6&amp;cont=date_stare_energetica"/>
    <hyperlink ref="P17" r:id="rId2" display="http://soojus.ee/kyte/index.php?leht=71:67"/>
    <hyperlink ref="P12" r:id="rId3" display="http://www.teplo.od.ua/index.php?pn=main&amp;razdel=tarif&amp;statya=156"/>
    <hyperlink ref="P11" r:id="rId4" display="http://gkh.com.ua/gkh/tarifs/region850/city853/"/>
    <hyperlink ref="P13" r:id="rId5" display="http://www.toplofikaciasofia.bg/klienti/ceni"/>
    <hyperlink ref="P15" r:id="rId6" display="http://www.vilniaus-energija.lt/yourhome_prices.php"/>
    <hyperlink ref="P16" r:id="rId7" display="http://www.rs.lv/index.php?aid=1&amp;id=16"/>
    <hyperlink ref="P10" r:id="rId8" display="http://www.gptek.spb.ru/content/view/360/119/"/>
    <hyperlink ref="P6:P8" r:id="rId9" display="http://www.anrsc.ro/index/starea_serviciilor_energetice/DECEMBRIE2009.pdf"/>
    <hyperlink ref="P9" r:id="rId10" display="http://www.oaomoek.ru/ru/content/view/414/119/"/>
    <hyperlink ref="P18" r:id="rId11" display="http://anre.md/rate/index.php?vers=1&amp;sm=10"/>
    <hyperlink ref="P14" r:id="rId12" display="http://www.toplo-bs.com/index.php?option=com_content&amp;view=category&amp;layout=blog&amp;id=38&amp;Itemid=68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13"/>
  <headerFooter alignWithMargins="0">
    <oddFooter>&amp;Lex. Cazacu Igor, SPI
tel. 839-474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>
      <selection activeCell="B36" sqref="B36"/>
    </sheetView>
  </sheetViews>
  <sheetFormatPr defaultColWidth="9.00390625" defaultRowHeight="12.75"/>
  <cols>
    <col min="1" max="1" width="10.375" style="0" bestFit="1" customWidth="1"/>
    <col min="2" max="2" width="10.75390625" style="0" bestFit="1" customWidth="1"/>
    <col min="3" max="3" width="10.375" style="0" customWidth="1"/>
    <col min="4" max="4" width="11.00390625" style="0" customWidth="1"/>
    <col min="5" max="5" width="9.875" style="0" bestFit="1" customWidth="1"/>
    <col min="6" max="6" width="36.00390625" style="0" customWidth="1"/>
    <col min="7" max="7" width="9.875" style="0" customWidth="1"/>
    <col min="8" max="8" width="35.75390625" style="0" customWidth="1"/>
  </cols>
  <sheetData>
    <row r="1" spans="1:8" ht="12.75">
      <c r="A1" s="80" t="s">
        <v>91</v>
      </c>
      <c r="B1" s="80"/>
      <c r="C1" s="80"/>
      <c r="D1" s="80"/>
      <c r="E1" s="80"/>
      <c r="F1" s="80"/>
      <c r="G1" s="80"/>
      <c r="H1" s="80"/>
    </row>
    <row r="2" spans="1:8" ht="12.75">
      <c r="A2" s="80"/>
      <c r="B2" s="80"/>
      <c r="C2" s="80"/>
      <c r="D2" s="80"/>
      <c r="E2" s="80"/>
      <c r="F2" s="80"/>
      <c r="G2" s="80"/>
      <c r="H2" s="80"/>
    </row>
    <row r="3" spans="1:8" ht="13.5" thickBot="1">
      <c r="A3" s="15"/>
      <c r="B3" s="15"/>
      <c r="C3" s="15"/>
      <c r="D3" s="15"/>
      <c r="E3" s="15"/>
      <c r="F3" s="15"/>
      <c r="G3" s="15"/>
      <c r="H3" s="16"/>
    </row>
    <row r="4" spans="1:8" ht="13.5" thickBot="1">
      <c r="A4" s="15"/>
      <c r="B4" s="15"/>
      <c r="C4" s="15"/>
      <c r="D4" s="15"/>
      <c r="E4" s="72" t="s">
        <v>92</v>
      </c>
      <c r="F4" s="73"/>
      <c r="G4" s="72" t="s">
        <v>93</v>
      </c>
      <c r="H4" s="73"/>
    </row>
    <row r="5" spans="1:8" ht="12.75">
      <c r="A5" s="90" t="s">
        <v>94</v>
      </c>
      <c r="B5" s="61" t="s">
        <v>95</v>
      </c>
      <c r="C5" s="94" t="s">
        <v>96</v>
      </c>
      <c r="D5" s="96" t="s">
        <v>97</v>
      </c>
      <c r="E5" s="90" t="s">
        <v>98</v>
      </c>
      <c r="F5" s="85" t="s">
        <v>99</v>
      </c>
      <c r="G5" s="90" t="s">
        <v>100</v>
      </c>
      <c r="H5" s="85" t="s">
        <v>99</v>
      </c>
    </row>
    <row r="6" spans="1:8" ht="38.25" customHeight="1" thickBot="1">
      <c r="A6" s="62"/>
      <c r="B6" s="91"/>
      <c r="C6" s="95"/>
      <c r="D6" s="97"/>
      <c r="E6" s="62"/>
      <c r="F6" s="86"/>
      <c r="G6" s="62"/>
      <c r="H6" s="86"/>
    </row>
    <row r="7" spans="1:8" ht="13.5" thickBot="1">
      <c r="A7" s="56">
        <v>1</v>
      </c>
      <c r="B7" s="57">
        <v>2</v>
      </c>
      <c r="C7" s="58">
        <v>3</v>
      </c>
      <c r="D7" s="59">
        <v>4</v>
      </c>
      <c r="E7" s="56">
        <v>5</v>
      </c>
      <c r="F7" s="59">
        <v>6</v>
      </c>
      <c r="G7" s="56">
        <v>7</v>
      </c>
      <c r="H7" s="59">
        <v>8</v>
      </c>
    </row>
    <row r="8" spans="1:8" ht="12.75">
      <c r="A8" s="83" t="s">
        <v>101</v>
      </c>
      <c r="B8" s="52" t="s">
        <v>102</v>
      </c>
      <c r="C8" s="53">
        <v>73.78</v>
      </c>
      <c r="D8" s="54">
        <f>'[1]Energie termica'!K6</f>
        <v>4.2491</v>
      </c>
      <c r="E8" s="55">
        <v>2917.42</v>
      </c>
      <c r="F8" s="87" t="s">
        <v>69</v>
      </c>
      <c r="G8" s="55">
        <f>'[1]Energie termica'!L6</f>
        <v>1174.578713</v>
      </c>
      <c r="H8" s="105" t="s">
        <v>74</v>
      </c>
    </row>
    <row r="9" spans="1:8" ht="12.75">
      <c r="A9" s="84"/>
      <c r="B9" s="50" t="s">
        <v>103</v>
      </c>
      <c r="C9" s="46">
        <v>73.78</v>
      </c>
      <c r="D9" s="40">
        <f>'[1]Energie termica'!K7</f>
        <v>4.2491</v>
      </c>
      <c r="E9" s="55">
        <v>2917.42</v>
      </c>
      <c r="F9" s="88"/>
      <c r="G9" s="18">
        <f>'[1]Energie termica'!L7</f>
        <v>1240.184817</v>
      </c>
      <c r="H9" s="106"/>
    </row>
    <row r="10" spans="1:8" ht="12.75">
      <c r="A10" s="84"/>
      <c r="B10" s="50" t="s">
        <v>104</v>
      </c>
      <c r="C10" s="46">
        <v>73.78</v>
      </c>
      <c r="D10" s="40">
        <f>'[1]Energie termica'!K8</f>
        <v>4.2491</v>
      </c>
      <c r="E10" s="55">
        <v>2917.42</v>
      </c>
      <c r="F10" s="89"/>
      <c r="G10" s="18">
        <f>'[1]Energie termica'!L8</f>
        <v>955.1976800000001</v>
      </c>
      <c r="H10" s="106"/>
    </row>
    <row r="11" spans="1:8" ht="25.5">
      <c r="A11" s="84" t="s">
        <v>105</v>
      </c>
      <c r="B11" s="50" t="s">
        <v>106</v>
      </c>
      <c r="C11" s="46">
        <v>2310</v>
      </c>
      <c r="D11" s="40">
        <f>'[1]Energie termica'!K9</f>
        <v>0.428</v>
      </c>
      <c r="E11" s="18">
        <f>C11*D11</f>
        <v>988.68</v>
      </c>
      <c r="F11" s="92" t="s">
        <v>70</v>
      </c>
      <c r="G11" s="18">
        <f>'[1]Energie termica'!L9</f>
        <v>509.33284</v>
      </c>
      <c r="H11" s="43" t="s">
        <v>79</v>
      </c>
    </row>
    <row r="12" spans="1:8" ht="25.5">
      <c r="A12" s="84"/>
      <c r="B12" s="50" t="s">
        <v>107</v>
      </c>
      <c r="C12" s="46">
        <v>2228</v>
      </c>
      <c r="D12" s="40">
        <f>'[1]Energie termica'!K10</f>
        <v>0.428</v>
      </c>
      <c r="E12" s="18">
        <f>C12*D12</f>
        <v>953.584</v>
      </c>
      <c r="F12" s="93"/>
      <c r="G12" s="18">
        <f>'[1]Energie termica'!L10</f>
        <v>456.77016</v>
      </c>
      <c r="H12" s="44" t="s">
        <v>80</v>
      </c>
    </row>
    <row r="13" spans="1:8" ht="51">
      <c r="A13" s="17" t="s">
        <v>108</v>
      </c>
      <c r="B13" s="50" t="s">
        <v>109</v>
      </c>
      <c r="C13" s="47">
        <v>2020.25</v>
      </c>
      <c r="D13" s="41">
        <f>'[1]Energie termica'!K12</f>
        <v>1.583</v>
      </c>
      <c r="E13" s="19">
        <f>D13*C13</f>
        <v>3198.05575</v>
      </c>
      <c r="F13" s="38" t="s">
        <v>71</v>
      </c>
      <c r="G13" s="18">
        <f>'[1]Energie termica'!L12</f>
        <v>1045.79312</v>
      </c>
      <c r="H13" s="43" t="s">
        <v>51</v>
      </c>
    </row>
    <row r="14" spans="1:8" ht="25.5">
      <c r="A14" s="100" t="s">
        <v>110</v>
      </c>
      <c r="B14" s="50" t="s">
        <v>111</v>
      </c>
      <c r="C14" s="46">
        <v>413.24</v>
      </c>
      <c r="D14" s="40">
        <f>'[1]Energie termica'!K13</f>
        <v>8.9169</v>
      </c>
      <c r="E14" s="18">
        <f>C14*D14+20%*(C14*D14)</f>
        <v>4421.7837072</v>
      </c>
      <c r="F14" s="39" t="s">
        <v>72</v>
      </c>
      <c r="G14" s="18">
        <f>'[1]Energie termica'!L13</f>
        <v>787.8565872684001</v>
      </c>
      <c r="H14" s="43" t="s">
        <v>19</v>
      </c>
    </row>
    <row r="15" spans="1:8" ht="51">
      <c r="A15" s="101"/>
      <c r="B15" s="50" t="s">
        <v>112</v>
      </c>
      <c r="C15" s="46">
        <v>413.24</v>
      </c>
      <c r="D15" s="40">
        <f>'[1]Energie termica'!K14</f>
        <v>8.9169</v>
      </c>
      <c r="E15" s="18">
        <f>C15*D15+20%*(C15*D15)</f>
        <v>4421.7837072</v>
      </c>
      <c r="F15" s="39" t="s">
        <v>72</v>
      </c>
      <c r="G15" s="18">
        <f>'[1]Energie termica'!L14</f>
        <v>804.7395247200001</v>
      </c>
      <c r="H15" s="43" t="s">
        <v>88</v>
      </c>
    </row>
    <row r="16" spans="1:8" ht="25.5">
      <c r="A16" s="17" t="s">
        <v>113</v>
      </c>
      <c r="B16" s="50" t="s">
        <v>114</v>
      </c>
      <c r="C16" s="46">
        <v>140.93</v>
      </c>
      <c r="D16" s="40">
        <f>'[1]Energie termica'!K16</f>
        <v>24.5858</v>
      </c>
      <c r="E16" s="18">
        <f>D16*C16</f>
        <v>3464.8767940000002</v>
      </c>
      <c r="F16" s="39" t="s">
        <v>86</v>
      </c>
      <c r="G16" s="18">
        <f>'[1]Energie termica'!L16</f>
        <v>877.8710483507999</v>
      </c>
      <c r="H16" s="43" t="s">
        <v>83</v>
      </c>
    </row>
    <row r="17" spans="1:8" ht="25.5">
      <c r="A17" s="17" t="s">
        <v>115</v>
      </c>
      <c r="B17" s="50" t="s">
        <v>116</v>
      </c>
      <c r="C17" s="46"/>
      <c r="D17" s="40">
        <f>'[1]Energie termica'!K17</f>
        <v>1.1147</v>
      </c>
      <c r="E17" s="18">
        <v>3802.26</v>
      </c>
      <c r="F17" s="45" t="s">
        <v>85</v>
      </c>
      <c r="G17" s="18">
        <f>'[1]Energie termica'!L17</f>
        <v>1225.405449564</v>
      </c>
      <c r="H17" s="43" t="s">
        <v>46</v>
      </c>
    </row>
    <row r="18" spans="1:8" ht="12.75">
      <c r="A18" s="84" t="s">
        <v>117</v>
      </c>
      <c r="B18" s="50" t="s">
        <v>118</v>
      </c>
      <c r="C18" s="48">
        <v>3106</v>
      </c>
      <c r="D18" s="40">
        <v>1</v>
      </c>
      <c r="E18" s="20">
        <f>C18*D18</f>
        <v>3106</v>
      </c>
      <c r="F18" s="81" t="s">
        <v>73</v>
      </c>
      <c r="G18" s="18">
        <f>'[1]Energie termica'!L18</f>
        <v>786</v>
      </c>
      <c r="H18" s="98" t="s">
        <v>84</v>
      </c>
    </row>
    <row r="19" spans="1:8" ht="13.5" thickBot="1">
      <c r="A19" s="60"/>
      <c r="B19" s="51" t="s">
        <v>119</v>
      </c>
      <c r="C19" s="49">
        <v>3106</v>
      </c>
      <c r="D19" s="42">
        <v>1</v>
      </c>
      <c r="E19" s="21">
        <f>C19*D19</f>
        <v>3106</v>
      </c>
      <c r="F19" s="82"/>
      <c r="G19" s="22">
        <v>699</v>
      </c>
      <c r="H19" s="99"/>
    </row>
    <row r="20" spans="1:8" ht="12.75">
      <c r="A20" s="1"/>
      <c r="B20" s="1"/>
      <c r="C20" s="1"/>
      <c r="D20" s="1"/>
      <c r="E20" s="1"/>
      <c r="F20" s="1"/>
      <c r="G20" s="1"/>
      <c r="H20" s="1"/>
    </row>
    <row r="21" spans="1:8" ht="12.75">
      <c r="A21" s="107" t="s">
        <v>120</v>
      </c>
      <c r="B21" s="108"/>
      <c r="C21" s="108"/>
      <c r="D21" s="108"/>
      <c r="E21" s="108"/>
      <c r="F21" s="108"/>
      <c r="G21" s="108"/>
      <c r="H21" s="109"/>
    </row>
    <row r="22" spans="1:8" ht="12.75">
      <c r="A22" s="74" t="s">
        <v>121</v>
      </c>
      <c r="B22" s="75"/>
      <c r="C22" s="75"/>
      <c r="D22" s="75"/>
      <c r="E22" s="75"/>
      <c r="F22" s="75"/>
      <c r="G22" s="75"/>
      <c r="H22" s="76"/>
    </row>
    <row r="23" spans="1:8" ht="12.75">
      <c r="A23" s="77" t="s">
        <v>122</v>
      </c>
      <c r="B23" s="78"/>
      <c r="C23" s="78"/>
      <c r="D23" s="78"/>
      <c r="E23" s="78"/>
      <c r="F23" s="78"/>
      <c r="G23" s="78"/>
      <c r="H23" s="79"/>
    </row>
    <row r="24" spans="1:8" ht="12.75">
      <c r="A24" s="102" t="s">
        <v>123</v>
      </c>
      <c r="B24" s="103"/>
      <c r="C24" s="103"/>
      <c r="D24" s="103"/>
      <c r="E24" s="103"/>
      <c r="F24" s="103"/>
      <c r="G24" s="103"/>
      <c r="H24" s="104"/>
    </row>
  </sheetData>
  <mergeCells count="24">
    <mergeCell ref="A23:H23"/>
    <mergeCell ref="A24:H24"/>
    <mergeCell ref="H18:H19"/>
    <mergeCell ref="A21:H21"/>
    <mergeCell ref="A22:H22"/>
    <mergeCell ref="A11:A12"/>
    <mergeCell ref="F11:F12"/>
    <mergeCell ref="A14:A15"/>
    <mergeCell ref="A18:A19"/>
    <mergeCell ref="F18:F19"/>
    <mergeCell ref="H5:H6"/>
    <mergeCell ref="A8:A10"/>
    <mergeCell ref="F8:F10"/>
    <mergeCell ref="H8:H10"/>
    <mergeCell ref="A1:H2"/>
    <mergeCell ref="E4:F4"/>
    <mergeCell ref="G4:H4"/>
    <mergeCell ref="A5:A6"/>
    <mergeCell ref="B5:B6"/>
    <mergeCell ref="C5:C6"/>
    <mergeCell ref="D5:D6"/>
    <mergeCell ref="E5:E6"/>
    <mergeCell ref="F5:F6"/>
    <mergeCell ref="G5:G6"/>
  </mergeCells>
  <hyperlinks>
    <hyperlink ref="F8" r:id="rId1" display="http://www.eon-gaz-romania.ro/cps/rde/xchg/SID-14591FEB-67F0A719/eon-gaz-romania/hs.xsl/3157.htm"/>
    <hyperlink ref="F11" r:id="rId2" display="http://www.gazprom.ru/marketing/russia/"/>
    <hyperlink ref="F13" r:id="rId3" display="http://www.nerc.gov.ua/control/uk/publish/article/main?art_id=82971&amp;cat_id=34446&amp;search_param=1127&amp;searchDocarch=1&amp;searchPublishing=1"/>
    <hyperlink ref="F14" r:id="rId4" display="http://www.dker.bg/prices_gas.htm"/>
    <hyperlink ref="F16" r:id="rId5" display="http://www.lg.lv/uploads/filedir/File/Vestnesis/2010/2010.02._Tarifi.pdf"/>
    <hyperlink ref="F18" r:id="rId6" display="http://anre.md/rate/index.php?vers=1&amp;sm=11"/>
    <hyperlink ref="H8" r:id="rId7" display="http://www.anrsc.ro/main.php?mn=6&amp;cont=date_stare_energetica"/>
    <hyperlink ref="H8:H10" r:id="rId8" display="http://www.anrsc.ro/index/starea_serviciilor_energetice/DECEMBRIE2009.pdf"/>
    <hyperlink ref="H11" r:id="rId9" display="http://www.oaomoek.ru/ru/content/view/414/119/"/>
    <hyperlink ref="H12" r:id="rId10" display="http://www.gptek.spb.ru/content/view/360/119/"/>
    <hyperlink ref="H13" r:id="rId11" display="http://www.teplo.od.ua/index.php?pn=main&amp;razdel=tarif&amp;statya=156"/>
    <hyperlink ref="H14" r:id="rId12" display="http://www.toplofikaciasofia.bg/klienti/ceni"/>
    <hyperlink ref="H16" r:id="rId13" display="http://www.rs.lv/index.php?aid=1&amp;id=16"/>
    <hyperlink ref="H17" r:id="rId14" display="http://soojus.ee/kyte/index.php?leht=71:67"/>
    <hyperlink ref="H18" r:id="rId15" display="http://anre.md/rate/index.php?vers=1&amp;sm=10"/>
    <hyperlink ref="F15" r:id="rId16" display="http://www.dker.bg/prices_gas.htm"/>
    <hyperlink ref="H15" r:id="rId17" display="http://www.toplo-bs.com/index.php?option=com_content&amp;view=category&amp;layout=blog&amp;id=38&amp;Itemid=68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Customer</cp:lastModifiedBy>
  <cp:lastPrinted>2010-03-04T07:07:03Z</cp:lastPrinted>
  <dcterms:created xsi:type="dcterms:W3CDTF">2007-07-27T03:52:27Z</dcterms:created>
  <dcterms:modified xsi:type="dcterms:W3CDTF">2010-09-20T08:20:52Z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